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Автовокзалы" sheetId="7" r:id="rId1"/>
  </sheets>
  <definedNames>
    <definedName name="_xlnm._FilterDatabase" localSheetId="0" hidden="1">Автовокзалы!$A$1:$U$2</definedName>
  </definedNames>
  <calcPr calcId="162913"/>
</workbook>
</file>

<file path=xl/calcChain.xml><?xml version="1.0" encoding="utf-8"?>
<calcChain xmlns="http://schemas.openxmlformats.org/spreadsheetml/2006/main">
  <c r="O21" i="7" l="1"/>
  <c r="Q21" i="7" s="1"/>
  <c r="R21" i="7" s="1"/>
  <c r="O20" i="7"/>
  <c r="Q20" i="7" s="1"/>
  <c r="R20" i="7" s="1"/>
  <c r="O19" i="7"/>
  <c r="Q19" i="7" s="1"/>
  <c r="R19" i="7" s="1"/>
  <c r="O18" i="7"/>
  <c r="Q18" i="7" s="1"/>
  <c r="R18" i="7" s="1"/>
  <c r="O17" i="7"/>
  <c r="Q17" i="7" s="1"/>
  <c r="R17" i="7" s="1"/>
  <c r="O16" i="7"/>
  <c r="Q16" i="7" s="1"/>
  <c r="R16" i="7" s="1"/>
  <c r="O15" i="7" l="1"/>
  <c r="Q15" i="7" s="1"/>
  <c r="R15" i="7" s="1"/>
  <c r="O14" i="7"/>
  <c r="Q14" i="7" s="1"/>
  <c r="R14" i="7" s="1"/>
  <c r="O13" i="7"/>
  <c r="Q13" i="7" s="1"/>
  <c r="R13" i="7" s="1"/>
  <c r="O12" i="7"/>
  <c r="Q12" i="7" s="1"/>
  <c r="R12" i="7" s="1"/>
  <c r="O11" i="7"/>
  <c r="Q11" i="7" s="1"/>
  <c r="R11" i="7" s="1"/>
  <c r="O10" i="7"/>
  <c r="Q10" i="7" s="1"/>
  <c r="R10" i="7" s="1"/>
  <c r="O9" i="7" l="1"/>
  <c r="Q9" i="7" s="1"/>
  <c r="R9" i="7" s="1"/>
  <c r="O8" i="7"/>
  <c r="Q8" i="7" s="1"/>
  <c r="R8" i="7" s="1"/>
  <c r="O7" i="7"/>
  <c r="Q7" i="7" s="1"/>
  <c r="R7" i="7" s="1"/>
  <c r="O6" i="7"/>
  <c r="Q6" i="7" s="1"/>
  <c r="R6" i="7" s="1"/>
  <c r="O5" i="7"/>
  <c r="Q5" i="7" s="1"/>
  <c r="R5" i="7" s="1"/>
  <c r="O4" i="7"/>
  <c r="Q4" i="7" s="1"/>
  <c r="R4" i="7" s="1"/>
  <c r="O3" i="7"/>
  <c r="Q3" i="7" s="1"/>
  <c r="R3" i="7" s="1"/>
  <c r="O2" i="7"/>
  <c r="Q2" i="7" s="1"/>
  <c r="R2" i="7" s="1"/>
</calcChain>
</file>

<file path=xl/sharedStrings.xml><?xml version="1.0" encoding="utf-8"?>
<sst xmlns="http://schemas.openxmlformats.org/spreadsheetml/2006/main" count="301" uniqueCount="116">
  <si>
    <t>Город</t>
  </si>
  <si>
    <t>Выходов за период</t>
  </si>
  <si>
    <t>Выходов в сутки</t>
  </si>
  <si>
    <t xml:space="preserve">Период, дней </t>
  </si>
  <si>
    <t>Пермь</t>
  </si>
  <si>
    <t>Выходов в час</t>
  </si>
  <si>
    <t>Автовокзал</t>
  </si>
  <si>
    <t>Локация</t>
  </si>
  <si>
    <t>Адрес</t>
  </si>
  <si>
    <t>ул. Революции, 68</t>
  </si>
  <si>
    <t>ул. Ижевская, 2</t>
  </si>
  <si>
    <t>ул. Геофизиков, 1</t>
  </si>
  <si>
    <t>ул. Бачурина, 56А</t>
  </si>
  <si>
    <t>ул. Тельмана, 13</t>
  </si>
  <si>
    <t>ул. Парковая, 9</t>
  </si>
  <si>
    <t>ул. Привокзальная, д.1</t>
  </si>
  <si>
    <t>ул. Набережная, 96</t>
  </si>
  <si>
    <t>Вид рекламы</t>
  </si>
  <si>
    <t>Реклама на мониторах</t>
  </si>
  <si>
    <t>Фото</t>
  </si>
  <si>
    <t>Карта</t>
  </si>
  <si>
    <t>Ссылка</t>
  </si>
  <si>
    <t>Ролик, сек.</t>
  </si>
  <si>
    <t>Координаты</t>
  </si>
  <si>
    <t>Стоимость</t>
  </si>
  <si>
    <t>58.002558, 56.232435</t>
  </si>
  <si>
    <t>57.974730, 56.262169</t>
  </si>
  <si>
    <t>58.078281, 55.756885</t>
  </si>
  <si>
    <t>57.423644, 56.997135</t>
  </si>
  <si>
    <t>58.460932, 56.413346</t>
  </si>
  <si>
    <t>58.293513, 56.402126</t>
  </si>
  <si>
    <t>59.401363, 56.766375</t>
  </si>
  <si>
    <t>59.649184, 56.767732</t>
  </si>
  <si>
    <t>Краснокамск</t>
  </si>
  <si>
    <t>Кунгур</t>
  </si>
  <si>
    <t>Добрянка</t>
  </si>
  <si>
    <t>Полазна</t>
  </si>
  <si>
    <t>Березники</t>
  </si>
  <si>
    <t>Соликамск</t>
  </si>
  <si>
    <t>Расположение конструкции</t>
  </si>
  <si>
    <t>Сторона</t>
  </si>
  <si>
    <t>Способ показа</t>
  </si>
  <si>
    <t>Количество конструкций</t>
  </si>
  <si>
    <t>График работы</t>
  </si>
  <si>
    <t>ПН-ВС: 05:00 - 22:40</t>
  </si>
  <si>
    <t>ПН-ВС: 05:20 - 21:45</t>
  </si>
  <si>
    <t>ПН-ВС: 05:20 - 21:50</t>
  </si>
  <si>
    <t>ПН-ВС: 07:20 - 19:45</t>
  </si>
  <si>
    <t>ПН-ВС: 05:00 - 19:00</t>
  </si>
  <si>
    <t>ПН-ВС: 05:30 - 20:15</t>
  </si>
  <si>
    <t>ПН-ВС: 05:00 - 21:15</t>
  </si>
  <si>
    <t>ПН-ВС: 05:15 - 21:30</t>
  </si>
  <si>
    <t>Начало рекламной кампании</t>
  </si>
  <si>
    <t>С 1 и 15 числа каждого месяца</t>
  </si>
  <si>
    <t>Код</t>
  </si>
  <si>
    <t>А</t>
  </si>
  <si>
    <t>Статичная картинка, видеоролик</t>
  </si>
  <si>
    <t>Зал ожидания</t>
  </si>
  <si>
    <t>ул. Злыгостева, 18А</t>
  </si>
  <si>
    <t>Оса</t>
  </si>
  <si>
    <t>57.289187, 55.456479</t>
  </si>
  <si>
    <t>Чернушка</t>
  </si>
  <si>
    <t>ул. Ленина, 4</t>
  </si>
  <si>
    <t>56.501342, 56.079820</t>
  </si>
  <si>
    <t>Усть-Качка</t>
  </si>
  <si>
    <t>ул.Победы, 9б</t>
  </si>
  <si>
    <t>58.005005, 55.673224</t>
  </si>
  <si>
    <t>п.Юго-Камский</t>
  </si>
  <si>
    <t>ул.Советская, 131а</t>
  </si>
  <si>
    <t>57.706450, 55.589169</t>
  </si>
  <si>
    <t>Кудымкар</t>
  </si>
  <si>
    <t>ул. Калинина, 65</t>
  </si>
  <si>
    <t>59.018425, 54.657993</t>
  </si>
  <si>
    <t>Губаха</t>
  </si>
  <si>
    <t>ул.Ленина, 54</t>
  </si>
  <si>
    <t>58.831382, 57.558698</t>
  </si>
  <si>
    <t>1280х720</t>
  </si>
  <si>
    <t>Размеры, px.</t>
  </si>
  <si>
    <t>ул. Смышляева, д.51</t>
  </si>
  <si>
    <t>пр. Металлургов, д.1</t>
  </si>
  <si>
    <t>ул. Карла Маркса, д.33</t>
  </si>
  <si>
    <t xml:space="preserve"> ул. Калинина, д.36</t>
  </si>
  <si>
    <t>ул. Ленина, д.2а</t>
  </si>
  <si>
    <t>г. Лысьва</t>
  </si>
  <si>
    <t xml:space="preserve"> г. Нытва</t>
  </si>
  <si>
    <t xml:space="preserve"> г. Верещагино</t>
  </si>
  <si>
    <t>с. Карагай</t>
  </si>
  <si>
    <t xml:space="preserve"> г. Очер</t>
  </si>
  <si>
    <t>п. Ильинский</t>
  </si>
  <si>
    <t>ПАВ-1</t>
  </si>
  <si>
    <t>ПАВ-2</t>
  </si>
  <si>
    <t>ПАВ-3</t>
  </si>
  <si>
    <t>ПАВ-4</t>
  </si>
  <si>
    <t>ПАВ-5</t>
  </si>
  <si>
    <t>ПАВ-6</t>
  </si>
  <si>
    <t>ПАВ-7</t>
  </si>
  <si>
    <t>ПАВ-8</t>
  </si>
  <si>
    <t>ПАВ-9</t>
  </si>
  <si>
    <t>ПАВ-10</t>
  </si>
  <si>
    <t>ПАВ-11</t>
  </si>
  <si>
    <t>ПАВ-12</t>
  </si>
  <si>
    <t>ПАВ-13</t>
  </si>
  <si>
    <t>ПАВ-14</t>
  </si>
  <si>
    <t>ПАВ-15</t>
  </si>
  <si>
    <t>ПАВ-16</t>
  </si>
  <si>
    <t>ПАВ-17</t>
  </si>
  <si>
    <t>ПАВ-18</t>
  </si>
  <si>
    <t>ПАВ-19</t>
  </si>
  <si>
    <t>ПАВ-20</t>
  </si>
  <si>
    <t>58.106276, 57.797983</t>
  </si>
  <si>
    <t>57.934139, 55.324454</t>
  </si>
  <si>
    <t>58.078881, 54.656224</t>
  </si>
  <si>
    <t>ул. Кирова, д.2Б</t>
  </si>
  <si>
    <t>58.271673, 54.924128</t>
  </si>
  <si>
    <t>58.573441, 55.679836</t>
  </si>
  <si>
    <t>57.881741, 54.719869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</si>
</sst>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2" applyNumberFormat="1" applyFont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5" fillId="0" borderId="1" xfId="2" applyNumberFormat="1" applyFont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DsnM~u" TargetMode="External"/><Relationship Id="rId13" Type="http://schemas.openxmlformats.org/officeDocument/2006/relationships/hyperlink" Target="https://disk.yandex.ru/d/F6bwXV-5XiZgKg" TargetMode="External"/><Relationship Id="rId18" Type="http://schemas.openxmlformats.org/officeDocument/2006/relationships/hyperlink" Target="https://yandex.ru/maps/-/CPAAAGoY" TargetMode="External"/><Relationship Id="rId26" Type="http://schemas.openxmlformats.org/officeDocument/2006/relationships/hyperlink" Target="https://yandex.ru/maps/-/CPAUjZOa" TargetMode="External"/><Relationship Id="rId39" Type="http://schemas.openxmlformats.org/officeDocument/2006/relationships/hyperlink" Target="https://disk.yandex.ru/d/rtdHRqg2QDFS-g" TargetMode="External"/><Relationship Id="rId3" Type="http://schemas.openxmlformats.org/officeDocument/2006/relationships/hyperlink" Target="https://yandex.ru/maps/-/CDDsjO26" TargetMode="External"/><Relationship Id="rId21" Type="http://schemas.openxmlformats.org/officeDocument/2006/relationships/hyperlink" Target="https://yandex.ru/maps/-/CPAAAT8O" TargetMode="External"/><Relationship Id="rId34" Type="http://schemas.openxmlformats.org/officeDocument/2006/relationships/hyperlink" Target="https://disk.yandex.ru/d/20tIpoLX17m5kg" TargetMode="External"/><Relationship Id="rId7" Type="http://schemas.openxmlformats.org/officeDocument/2006/relationships/hyperlink" Target="https://yandex.ru/maps/-/CDDsnE6Y" TargetMode="External"/><Relationship Id="rId12" Type="http://schemas.openxmlformats.org/officeDocument/2006/relationships/hyperlink" Target="https://disk.yandex.ru/d/cr9N9D-zxaNMgQ" TargetMode="External"/><Relationship Id="rId17" Type="http://schemas.openxmlformats.org/officeDocument/2006/relationships/hyperlink" Target="https://yandex.ru/maps/-/CPAAARIZ" TargetMode="External"/><Relationship Id="rId25" Type="http://schemas.openxmlformats.org/officeDocument/2006/relationships/hyperlink" Target="https://yandex.ru/maps/-/CPAUjI~x" TargetMode="External"/><Relationship Id="rId33" Type="http://schemas.openxmlformats.org/officeDocument/2006/relationships/hyperlink" Target="https://disk.yandex.ru/d/gC5v8fNKZsKifQ" TargetMode="External"/><Relationship Id="rId38" Type="http://schemas.openxmlformats.org/officeDocument/2006/relationships/hyperlink" Target="https://disk.yandex.ru/d/OI2Au9tePX-Jpg" TargetMode="External"/><Relationship Id="rId2" Type="http://schemas.openxmlformats.org/officeDocument/2006/relationships/hyperlink" Target="https://yandex.ru/maps/-/CDDsjCyW" TargetMode="External"/><Relationship Id="rId16" Type="http://schemas.openxmlformats.org/officeDocument/2006/relationships/hyperlink" Target="https://disk.yandex.ru/d/V_HJ2SQlP2y4RA" TargetMode="External"/><Relationship Id="rId20" Type="http://schemas.openxmlformats.org/officeDocument/2006/relationships/hyperlink" Target="https://yandex.ru/maps/-/CPAAAD3y" TargetMode="External"/><Relationship Id="rId29" Type="http://schemas.openxmlformats.org/officeDocument/2006/relationships/hyperlink" Target="https://disk.yandex.ru/d/AyuLCMIGMz-bKA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yandex.ru/maps/-/CDDsjR2~" TargetMode="External"/><Relationship Id="rId6" Type="http://schemas.openxmlformats.org/officeDocument/2006/relationships/hyperlink" Target="https://yandex.ru/maps/-/CDDsj2p8" TargetMode="External"/><Relationship Id="rId11" Type="http://schemas.openxmlformats.org/officeDocument/2006/relationships/hyperlink" Target="https://disk.yandex.ru/d/cad0KWEpulWTZg" TargetMode="External"/><Relationship Id="rId24" Type="http://schemas.openxmlformats.org/officeDocument/2006/relationships/hyperlink" Target="https://yandex.ru/maps/-/CPAUfXZx" TargetMode="External"/><Relationship Id="rId32" Type="http://schemas.openxmlformats.org/officeDocument/2006/relationships/hyperlink" Target="https://disk.yandex.ru/d/IRLFpyPy5iaFDA" TargetMode="External"/><Relationship Id="rId37" Type="http://schemas.openxmlformats.org/officeDocument/2006/relationships/hyperlink" Target="https://disk.yandex.ru/d/ov-uJaCbOEHCeQ" TargetMode="External"/><Relationship Id="rId40" Type="http://schemas.openxmlformats.org/officeDocument/2006/relationships/hyperlink" Target="https://disk.yandex.ru/d/ccz_A0ySSU3psQ" TargetMode="External"/><Relationship Id="rId5" Type="http://schemas.openxmlformats.org/officeDocument/2006/relationships/hyperlink" Target="https://yandex.ru/maps/-/CDDsjD1B" TargetMode="External"/><Relationship Id="rId15" Type="http://schemas.openxmlformats.org/officeDocument/2006/relationships/hyperlink" Target="https://disk.yandex.ru/d/l3uIeKvsxSz1vQ" TargetMode="External"/><Relationship Id="rId23" Type="http://schemas.openxmlformats.org/officeDocument/2006/relationships/hyperlink" Target="https://yandex.ru/maps/-/CPAUfW2Q" TargetMode="External"/><Relationship Id="rId28" Type="http://schemas.openxmlformats.org/officeDocument/2006/relationships/hyperlink" Target="https://yandex.ru/maps/-/CPAUj-9F" TargetMode="External"/><Relationship Id="rId36" Type="http://schemas.openxmlformats.org/officeDocument/2006/relationships/hyperlink" Target="https://disk.yandex.ru/d/QZT0Y2Y6PkiDww" TargetMode="External"/><Relationship Id="rId10" Type="http://schemas.openxmlformats.org/officeDocument/2006/relationships/hyperlink" Target="https://disk.yandex.ru/d/HKQHHIGlKDjJ9w" TargetMode="External"/><Relationship Id="rId19" Type="http://schemas.openxmlformats.org/officeDocument/2006/relationships/hyperlink" Target="https://yandex.ru/maps/-/CPAAAWMP" TargetMode="External"/><Relationship Id="rId31" Type="http://schemas.openxmlformats.org/officeDocument/2006/relationships/hyperlink" Target="https://disk.yandex.ru/d/C74n36BW69I98A" TargetMode="External"/><Relationship Id="rId4" Type="http://schemas.openxmlformats.org/officeDocument/2006/relationships/hyperlink" Target="https://yandex.ru/maps/-/CDDsj0MB" TargetMode="External"/><Relationship Id="rId9" Type="http://schemas.openxmlformats.org/officeDocument/2006/relationships/hyperlink" Target="https://disk.yandex.ru/d/88VRBG0tdf8kqw" TargetMode="External"/><Relationship Id="rId14" Type="http://schemas.openxmlformats.org/officeDocument/2006/relationships/hyperlink" Target="https://disk.yandex.ru/d/QINvzqoc0eZXlQ" TargetMode="External"/><Relationship Id="rId22" Type="http://schemas.openxmlformats.org/officeDocument/2006/relationships/hyperlink" Target="https://yandex.ru/maps/-/CPAAEEI1" TargetMode="External"/><Relationship Id="rId27" Type="http://schemas.openxmlformats.org/officeDocument/2006/relationships/hyperlink" Target="https://yandex.ru/maps/-/CPAUnU8g" TargetMode="External"/><Relationship Id="rId30" Type="http://schemas.openxmlformats.org/officeDocument/2006/relationships/hyperlink" Target="https://disk.yandex.ru/d/o4Tvs5R_qm4pGQ" TargetMode="External"/><Relationship Id="rId35" Type="http://schemas.openxmlformats.org/officeDocument/2006/relationships/hyperlink" Target="https://disk.yandex.ru/d/jNGldUEK6h5ua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zoomScaleNormal="100" zoomScaleSheetLayoutView="100" workbookViewId="0">
      <selection activeCell="D6" sqref="D6"/>
    </sheetView>
  </sheetViews>
  <sheetFormatPr defaultRowHeight="12.75" x14ac:dyDescent="0.2"/>
  <cols>
    <col min="1" max="1" width="12.85546875" style="2" customWidth="1"/>
    <col min="2" max="2" width="20" style="2" customWidth="1"/>
    <col min="3" max="3" width="12.28515625" style="2" customWidth="1"/>
    <col min="4" max="4" width="20" style="2" customWidth="1"/>
    <col min="5" max="5" width="10" style="2" customWidth="1"/>
    <col min="6" max="6" width="17.7109375" style="2" customWidth="1"/>
    <col min="7" max="7" width="9.5703125" style="2" customWidth="1"/>
    <col min="8" max="8" width="16" style="2" customWidth="1"/>
    <col min="9" max="9" width="12.140625" style="2" customWidth="1"/>
    <col min="10" max="10" width="17.140625" style="2" customWidth="1"/>
    <col min="11" max="11" width="15.5703125" style="2" customWidth="1"/>
    <col min="12" max="12" width="23.85546875" style="2" customWidth="1"/>
    <col min="13" max="13" width="23.7109375" style="2" customWidth="1"/>
    <col min="14" max="14" width="17.85546875" style="2" customWidth="1"/>
    <col min="15" max="15" width="18.7109375" style="2" customWidth="1"/>
    <col min="16" max="16" width="25.7109375" style="2" customWidth="1"/>
    <col min="17" max="17" width="21.5703125" style="2" customWidth="1"/>
    <col min="18" max="18" width="13.85546875" style="2" customWidth="1"/>
    <col min="19" max="19" width="20.85546875" style="2" customWidth="1"/>
    <col min="20" max="20" width="8.7109375" style="2" customWidth="1"/>
    <col min="21" max="21" width="19" style="2" customWidth="1"/>
    <col min="22" max="16384" width="9.140625" style="2"/>
  </cols>
  <sheetData>
    <row r="1" spans="1:21" s="1" customFormat="1" ht="25.5" x14ac:dyDescent="0.2">
      <c r="A1" s="3" t="s">
        <v>0</v>
      </c>
      <c r="B1" s="3" t="s">
        <v>17</v>
      </c>
      <c r="C1" s="3" t="s">
        <v>7</v>
      </c>
      <c r="D1" s="3" t="s">
        <v>8</v>
      </c>
      <c r="E1" s="3" t="s">
        <v>20</v>
      </c>
      <c r="F1" s="3" t="s">
        <v>39</v>
      </c>
      <c r="G1" s="3" t="s">
        <v>19</v>
      </c>
      <c r="H1" s="3" t="s">
        <v>77</v>
      </c>
      <c r="I1" s="3" t="s">
        <v>40</v>
      </c>
      <c r="J1" s="3" t="s">
        <v>41</v>
      </c>
      <c r="K1" s="3" t="s">
        <v>42</v>
      </c>
      <c r="L1" s="3" t="s">
        <v>22</v>
      </c>
      <c r="M1" s="4" t="s">
        <v>5</v>
      </c>
      <c r="N1" s="4" t="s">
        <v>43</v>
      </c>
      <c r="O1" s="4" t="s">
        <v>2</v>
      </c>
      <c r="P1" s="4" t="s">
        <v>3</v>
      </c>
      <c r="Q1" s="4" t="s">
        <v>1</v>
      </c>
      <c r="R1" s="4" t="s">
        <v>24</v>
      </c>
      <c r="S1" s="4" t="s">
        <v>52</v>
      </c>
      <c r="T1" s="4" t="s">
        <v>54</v>
      </c>
      <c r="U1" s="4" t="s">
        <v>23</v>
      </c>
    </row>
    <row r="2" spans="1:21" ht="38.25" x14ac:dyDescent="0.2">
      <c r="A2" s="5" t="s">
        <v>4</v>
      </c>
      <c r="B2" s="5" t="s">
        <v>18</v>
      </c>
      <c r="C2" s="5" t="s">
        <v>6</v>
      </c>
      <c r="D2" s="5" t="s">
        <v>9</v>
      </c>
      <c r="E2" s="6" t="s">
        <v>21</v>
      </c>
      <c r="F2" s="9" t="s">
        <v>57</v>
      </c>
      <c r="G2" s="6" t="s">
        <v>21</v>
      </c>
      <c r="H2" s="9" t="s">
        <v>76</v>
      </c>
      <c r="I2" s="8" t="s">
        <v>55</v>
      </c>
      <c r="J2" s="8" t="s">
        <v>56</v>
      </c>
      <c r="K2" s="7">
        <v>2</v>
      </c>
      <c r="L2" s="7">
        <v>10</v>
      </c>
      <c r="M2" s="7">
        <v>6</v>
      </c>
      <c r="N2" s="7" t="s">
        <v>44</v>
      </c>
      <c r="O2" s="7">
        <f>17*M2</f>
        <v>102</v>
      </c>
      <c r="P2" s="7">
        <v>15</v>
      </c>
      <c r="Q2" s="7">
        <f>P2*O2</f>
        <v>1530</v>
      </c>
      <c r="R2" s="10">
        <f>((0.3*Q2)*L2)*K2</f>
        <v>9180</v>
      </c>
      <c r="S2" s="7" t="s">
        <v>53</v>
      </c>
      <c r="T2" s="7" t="s">
        <v>89</v>
      </c>
      <c r="U2" s="7" t="s">
        <v>25</v>
      </c>
    </row>
    <row r="3" spans="1:21" ht="38.25" x14ac:dyDescent="0.2">
      <c r="A3" s="5" t="s">
        <v>4</v>
      </c>
      <c r="B3" s="5" t="s">
        <v>18</v>
      </c>
      <c r="C3" s="5" t="s">
        <v>6</v>
      </c>
      <c r="D3" s="5" t="s">
        <v>10</v>
      </c>
      <c r="E3" s="6" t="s">
        <v>21</v>
      </c>
      <c r="F3" s="9" t="s">
        <v>57</v>
      </c>
      <c r="G3" s="6" t="s">
        <v>21</v>
      </c>
      <c r="H3" s="9" t="s">
        <v>76</v>
      </c>
      <c r="I3" s="8" t="s">
        <v>55</v>
      </c>
      <c r="J3" s="8" t="s">
        <v>56</v>
      </c>
      <c r="K3" s="5">
        <v>1</v>
      </c>
      <c r="L3" s="7">
        <v>10</v>
      </c>
      <c r="M3" s="7">
        <v>6</v>
      </c>
      <c r="N3" s="7" t="s">
        <v>45</v>
      </c>
      <c r="O3" s="7">
        <f>16*M3</f>
        <v>96</v>
      </c>
      <c r="P3" s="7">
        <v>15</v>
      </c>
      <c r="Q3" s="7">
        <f t="shared" ref="Q3:Q9" si="0">P3*O3</f>
        <v>1440</v>
      </c>
      <c r="R3" s="10">
        <f>((0.4*Q3)*L3)*K3</f>
        <v>5760</v>
      </c>
      <c r="S3" s="7" t="s">
        <v>53</v>
      </c>
      <c r="T3" s="7" t="s">
        <v>90</v>
      </c>
      <c r="U3" s="5" t="s">
        <v>26</v>
      </c>
    </row>
    <row r="4" spans="1:21" ht="38.25" x14ac:dyDescent="0.2">
      <c r="A4" s="5" t="s">
        <v>33</v>
      </c>
      <c r="B4" s="5" t="s">
        <v>18</v>
      </c>
      <c r="C4" s="5" t="s">
        <v>6</v>
      </c>
      <c r="D4" s="5" t="s">
        <v>11</v>
      </c>
      <c r="E4" s="6" t="s">
        <v>21</v>
      </c>
      <c r="F4" s="9" t="s">
        <v>57</v>
      </c>
      <c r="G4" s="6" t="s">
        <v>21</v>
      </c>
      <c r="H4" s="9" t="s">
        <v>76</v>
      </c>
      <c r="I4" s="8" t="s">
        <v>55</v>
      </c>
      <c r="J4" s="8" t="s">
        <v>56</v>
      </c>
      <c r="K4" s="5">
        <v>1</v>
      </c>
      <c r="L4" s="7">
        <v>10</v>
      </c>
      <c r="M4" s="7">
        <v>6</v>
      </c>
      <c r="N4" s="7" t="s">
        <v>46</v>
      </c>
      <c r="O4" s="7">
        <f>16*M4</f>
        <v>96</v>
      </c>
      <c r="P4" s="7">
        <v>15</v>
      </c>
      <c r="Q4" s="7">
        <f t="shared" si="0"/>
        <v>1440</v>
      </c>
      <c r="R4" s="10">
        <f>((0.4*Q4)*L4)*K4</f>
        <v>5760</v>
      </c>
      <c r="S4" s="7" t="s">
        <v>53</v>
      </c>
      <c r="T4" s="7" t="s">
        <v>91</v>
      </c>
      <c r="U4" s="5" t="s">
        <v>27</v>
      </c>
    </row>
    <row r="5" spans="1:21" ht="38.25" x14ac:dyDescent="0.2">
      <c r="A5" s="5" t="s">
        <v>34</v>
      </c>
      <c r="B5" s="5" t="s">
        <v>18</v>
      </c>
      <c r="C5" s="5" t="s">
        <v>6</v>
      </c>
      <c r="D5" s="5" t="s">
        <v>12</v>
      </c>
      <c r="E5" s="6" t="s">
        <v>21</v>
      </c>
      <c r="F5" s="9" t="s">
        <v>57</v>
      </c>
      <c r="G5" s="6" t="s">
        <v>21</v>
      </c>
      <c r="H5" s="9" t="s">
        <v>76</v>
      </c>
      <c r="I5" s="8" t="s">
        <v>55</v>
      </c>
      <c r="J5" s="8" t="s">
        <v>56</v>
      </c>
      <c r="K5" s="5">
        <v>1</v>
      </c>
      <c r="L5" s="7">
        <v>10</v>
      </c>
      <c r="M5" s="7">
        <v>6</v>
      </c>
      <c r="N5" s="7" t="s">
        <v>47</v>
      </c>
      <c r="O5" s="7">
        <f>12*M5</f>
        <v>72</v>
      </c>
      <c r="P5" s="7">
        <v>15</v>
      </c>
      <c r="Q5" s="7">
        <f t="shared" si="0"/>
        <v>1080</v>
      </c>
      <c r="R5" s="10">
        <f t="shared" ref="R5:R21" si="1">((0.4*Q5)*L5)*K5</f>
        <v>4320</v>
      </c>
      <c r="S5" s="7" t="s">
        <v>53</v>
      </c>
      <c r="T5" s="7" t="s">
        <v>92</v>
      </c>
      <c r="U5" s="5" t="s">
        <v>28</v>
      </c>
    </row>
    <row r="6" spans="1:21" ht="38.25" x14ac:dyDescent="0.2">
      <c r="A6" s="5" t="s">
        <v>35</v>
      </c>
      <c r="B6" s="5" t="s">
        <v>18</v>
      </c>
      <c r="C6" s="5" t="s">
        <v>6</v>
      </c>
      <c r="D6" s="5" t="s">
        <v>13</v>
      </c>
      <c r="E6" s="6" t="s">
        <v>21</v>
      </c>
      <c r="F6" s="9" t="s">
        <v>57</v>
      </c>
      <c r="G6" s="6" t="s">
        <v>21</v>
      </c>
      <c r="H6" s="9" t="s">
        <v>76</v>
      </c>
      <c r="I6" s="8" t="s">
        <v>55</v>
      </c>
      <c r="J6" s="8" t="s">
        <v>56</v>
      </c>
      <c r="K6" s="5">
        <v>1</v>
      </c>
      <c r="L6" s="7">
        <v>10</v>
      </c>
      <c r="M6" s="7">
        <v>6</v>
      </c>
      <c r="N6" s="7" t="s">
        <v>48</v>
      </c>
      <c r="O6" s="7">
        <f>14*M6</f>
        <v>84</v>
      </c>
      <c r="P6" s="7">
        <v>15</v>
      </c>
      <c r="Q6" s="7">
        <f t="shared" si="0"/>
        <v>1260</v>
      </c>
      <c r="R6" s="10">
        <f t="shared" si="1"/>
        <v>5040</v>
      </c>
      <c r="S6" s="7" t="s">
        <v>53</v>
      </c>
      <c r="T6" s="7" t="s">
        <v>93</v>
      </c>
      <c r="U6" s="5" t="s">
        <v>29</v>
      </c>
    </row>
    <row r="7" spans="1:21" ht="38.25" x14ac:dyDescent="0.2">
      <c r="A7" s="5" t="s">
        <v>36</v>
      </c>
      <c r="B7" s="5" t="s">
        <v>18</v>
      </c>
      <c r="C7" s="5" t="s">
        <v>6</v>
      </c>
      <c r="D7" s="5" t="s">
        <v>14</v>
      </c>
      <c r="E7" s="6" t="s">
        <v>21</v>
      </c>
      <c r="F7" s="9" t="s">
        <v>57</v>
      </c>
      <c r="G7" s="6" t="s">
        <v>21</v>
      </c>
      <c r="H7" s="9" t="s">
        <v>76</v>
      </c>
      <c r="I7" s="8" t="s">
        <v>55</v>
      </c>
      <c r="J7" s="8" t="s">
        <v>56</v>
      </c>
      <c r="K7" s="5">
        <v>1</v>
      </c>
      <c r="L7" s="7">
        <v>10</v>
      </c>
      <c r="M7" s="7">
        <v>6</v>
      </c>
      <c r="N7" s="7" t="s">
        <v>49</v>
      </c>
      <c r="O7" s="7">
        <f>15*M7</f>
        <v>90</v>
      </c>
      <c r="P7" s="7">
        <v>15</v>
      </c>
      <c r="Q7" s="7">
        <f t="shared" si="0"/>
        <v>1350</v>
      </c>
      <c r="R7" s="10">
        <f t="shared" si="1"/>
        <v>5400</v>
      </c>
      <c r="S7" s="7" t="s">
        <v>53</v>
      </c>
      <c r="T7" s="7" t="s">
        <v>94</v>
      </c>
      <c r="U7" s="5" t="s">
        <v>30</v>
      </c>
    </row>
    <row r="8" spans="1:21" ht="38.25" x14ac:dyDescent="0.2">
      <c r="A8" s="5" t="s">
        <v>37</v>
      </c>
      <c r="B8" s="5" t="s">
        <v>18</v>
      </c>
      <c r="C8" s="5" t="s">
        <v>6</v>
      </c>
      <c r="D8" s="5" t="s">
        <v>15</v>
      </c>
      <c r="E8" s="6" t="s">
        <v>21</v>
      </c>
      <c r="F8" s="9" t="s">
        <v>57</v>
      </c>
      <c r="G8" s="6" t="s">
        <v>21</v>
      </c>
      <c r="H8" s="9" t="s">
        <v>76</v>
      </c>
      <c r="I8" s="8" t="s">
        <v>55</v>
      </c>
      <c r="J8" s="8" t="s">
        <v>56</v>
      </c>
      <c r="K8" s="5">
        <v>1</v>
      </c>
      <c r="L8" s="7">
        <v>10</v>
      </c>
      <c r="M8" s="7">
        <v>6</v>
      </c>
      <c r="N8" s="7" t="s">
        <v>50</v>
      </c>
      <c r="O8" s="7">
        <f t="shared" ref="O8:O15" si="2">16*M8</f>
        <v>96</v>
      </c>
      <c r="P8" s="7">
        <v>15</v>
      </c>
      <c r="Q8" s="7">
        <f t="shared" si="0"/>
        <v>1440</v>
      </c>
      <c r="R8" s="10">
        <f t="shared" si="1"/>
        <v>5760</v>
      </c>
      <c r="S8" s="7" t="s">
        <v>53</v>
      </c>
      <c r="T8" s="7" t="s">
        <v>95</v>
      </c>
      <c r="U8" s="5" t="s">
        <v>31</v>
      </c>
    </row>
    <row r="9" spans="1:21" ht="38.25" x14ac:dyDescent="0.2">
      <c r="A9" s="5" t="s">
        <v>38</v>
      </c>
      <c r="B9" s="5" t="s">
        <v>18</v>
      </c>
      <c r="C9" s="5" t="s">
        <v>6</v>
      </c>
      <c r="D9" s="5" t="s">
        <v>16</v>
      </c>
      <c r="E9" s="6" t="s">
        <v>21</v>
      </c>
      <c r="F9" s="9" t="s">
        <v>57</v>
      </c>
      <c r="G9" s="6" t="s">
        <v>21</v>
      </c>
      <c r="H9" s="9" t="s">
        <v>76</v>
      </c>
      <c r="I9" s="8" t="s">
        <v>55</v>
      </c>
      <c r="J9" s="8" t="s">
        <v>56</v>
      </c>
      <c r="K9" s="5">
        <v>1</v>
      </c>
      <c r="L9" s="7">
        <v>10</v>
      </c>
      <c r="M9" s="7">
        <v>6</v>
      </c>
      <c r="N9" s="7" t="s">
        <v>51</v>
      </c>
      <c r="O9" s="7">
        <f t="shared" si="2"/>
        <v>96</v>
      </c>
      <c r="P9" s="7">
        <v>15</v>
      </c>
      <c r="Q9" s="7">
        <f t="shared" si="0"/>
        <v>1440</v>
      </c>
      <c r="R9" s="10">
        <f t="shared" si="1"/>
        <v>5760</v>
      </c>
      <c r="S9" s="7" t="s">
        <v>53</v>
      </c>
      <c r="T9" s="7" t="s">
        <v>96</v>
      </c>
      <c r="U9" s="5" t="s">
        <v>32</v>
      </c>
    </row>
    <row r="10" spans="1:21" ht="38.25" x14ac:dyDescent="0.2">
      <c r="A10" s="5" t="s">
        <v>59</v>
      </c>
      <c r="B10" s="5" t="s">
        <v>18</v>
      </c>
      <c r="C10" s="5" t="s">
        <v>6</v>
      </c>
      <c r="D10" s="5" t="s">
        <v>58</v>
      </c>
      <c r="E10" s="6" t="s">
        <v>21</v>
      </c>
      <c r="F10" s="9" t="s">
        <v>57</v>
      </c>
      <c r="G10" s="11" t="s">
        <v>21</v>
      </c>
      <c r="H10" s="9" t="s">
        <v>76</v>
      </c>
      <c r="I10" s="8" t="s">
        <v>55</v>
      </c>
      <c r="J10" s="8" t="s">
        <v>56</v>
      </c>
      <c r="K10" s="5">
        <v>1</v>
      </c>
      <c r="L10" s="7">
        <v>10</v>
      </c>
      <c r="M10" s="7">
        <v>6</v>
      </c>
      <c r="N10" s="7" t="s">
        <v>51</v>
      </c>
      <c r="O10" s="7">
        <f t="shared" si="2"/>
        <v>96</v>
      </c>
      <c r="P10" s="7">
        <v>15</v>
      </c>
      <c r="Q10" s="7">
        <f t="shared" ref="Q10" si="3">P10*O10</f>
        <v>1440</v>
      </c>
      <c r="R10" s="10">
        <f t="shared" si="1"/>
        <v>5760</v>
      </c>
      <c r="S10" s="7" t="s">
        <v>53</v>
      </c>
      <c r="T10" s="7" t="s">
        <v>97</v>
      </c>
      <c r="U10" s="5" t="s">
        <v>60</v>
      </c>
    </row>
    <row r="11" spans="1:21" ht="38.25" x14ac:dyDescent="0.2">
      <c r="A11" s="5" t="s">
        <v>61</v>
      </c>
      <c r="B11" s="5" t="s">
        <v>18</v>
      </c>
      <c r="C11" s="5" t="s">
        <v>6</v>
      </c>
      <c r="D11" s="5" t="s">
        <v>62</v>
      </c>
      <c r="E11" s="6" t="s">
        <v>21</v>
      </c>
      <c r="F11" s="9" t="s">
        <v>57</v>
      </c>
      <c r="G11" s="11" t="s">
        <v>21</v>
      </c>
      <c r="H11" s="9" t="s">
        <v>76</v>
      </c>
      <c r="I11" s="8" t="s">
        <v>55</v>
      </c>
      <c r="J11" s="8" t="s">
        <v>56</v>
      </c>
      <c r="K11" s="5">
        <v>1</v>
      </c>
      <c r="L11" s="7">
        <v>10</v>
      </c>
      <c r="M11" s="7">
        <v>6</v>
      </c>
      <c r="N11" s="7" t="s">
        <v>51</v>
      </c>
      <c r="O11" s="7">
        <f t="shared" si="2"/>
        <v>96</v>
      </c>
      <c r="P11" s="7">
        <v>15</v>
      </c>
      <c r="Q11" s="7">
        <f t="shared" ref="Q11" si="4">P11*O11</f>
        <v>1440</v>
      </c>
      <c r="R11" s="10">
        <f t="shared" si="1"/>
        <v>5760</v>
      </c>
      <c r="S11" s="7" t="s">
        <v>53</v>
      </c>
      <c r="T11" s="7" t="s">
        <v>98</v>
      </c>
      <c r="U11" s="5" t="s">
        <v>63</v>
      </c>
    </row>
    <row r="12" spans="1:21" ht="38.25" x14ac:dyDescent="0.2">
      <c r="A12" s="5" t="s">
        <v>64</v>
      </c>
      <c r="B12" s="5" t="s">
        <v>18</v>
      </c>
      <c r="C12" s="5" t="s">
        <v>6</v>
      </c>
      <c r="D12" s="5" t="s">
        <v>65</v>
      </c>
      <c r="E12" s="6" t="s">
        <v>21</v>
      </c>
      <c r="F12" s="9" t="s">
        <v>57</v>
      </c>
      <c r="G12" s="11" t="s">
        <v>21</v>
      </c>
      <c r="H12" s="9" t="s">
        <v>76</v>
      </c>
      <c r="I12" s="8" t="s">
        <v>55</v>
      </c>
      <c r="J12" s="8" t="s">
        <v>56</v>
      </c>
      <c r="K12" s="5">
        <v>1</v>
      </c>
      <c r="L12" s="7">
        <v>10</v>
      </c>
      <c r="M12" s="7">
        <v>6</v>
      </c>
      <c r="N12" s="7" t="s">
        <v>51</v>
      </c>
      <c r="O12" s="7">
        <f t="shared" si="2"/>
        <v>96</v>
      </c>
      <c r="P12" s="7">
        <v>15</v>
      </c>
      <c r="Q12" s="7">
        <f t="shared" ref="Q12" si="5">P12*O12</f>
        <v>1440</v>
      </c>
      <c r="R12" s="10">
        <f t="shared" si="1"/>
        <v>5760</v>
      </c>
      <c r="S12" s="7" t="s">
        <v>53</v>
      </c>
      <c r="T12" s="7" t="s">
        <v>99</v>
      </c>
      <c r="U12" s="5" t="s">
        <v>66</v>
      </c>
    </row>
    <row r="13" spans="1:21" ht="38.25" x14ac:dyDescent="0.2">
      <c r="A13" s="5" t="s">
        <v>67</v>
      </c>
      <c r="B13" s="5" t="s">
        <v>18</v>
      </c>
      <c r="C13" s="5" t="s">
        <v>6</v>
      </c>
      <c r="D13" s="5" t="s">
        <v>68</v>
      </c>
      <c r="E13" s="6" t="s">
        <v>21</v>
      </c>
      <c r="F13" s="9" t="s">
        <v>57</v>
      </c>
      <c r="G13" s="11" t="s">
        <v>21</v>
      </c>
      <c r="H13" s="9" t="s">
        <v>76</v>
      </c>
      <c r="I13" s="8" t="s">
        <v>55</v>
      </c>
      <c r="J13" s="8" t="s">
        <v>56</v>
      </c>
      <c r="K13" s="5">
        <v>1</v>
      </c>
      <c r="L13" s="7">
        <v>10</v>
      </c>
      <c r="M13" s="7">
        <v>6</v>
      </c>
      <c r="N13" s="7" t="s">
        <v>51</v>
      </c>
      <c r="O13" s="7">
        <f t="shared" si="2"/>
        <v>96</v>
      </c>
      <c r="P13" s="7">
        <v>15</v>
      </c>
      <c r="Q13" s="7">
        <f t="shared" ref="Q13" si="6">P13*O13</f>
        <v>1440</v>
      </c>
      <c r="R13" s="10">
        <f t="shared" si="1"/>
        <v>5760</v>
      </c>
      <c r="S13" s="7" t="s">
        <v>53</v>
      </c>
      <c r="T13" s="7" t="s">
        <v>100</v>
      </c>
      <c r="U13" s="5" t="s">
        <v>69</v>
      </c>
    </row>
    <row r="14" spans="1:21" ht="38.25" x14ac:dyDescent="0.2">
      <c r="A14" s="5" t="s">
        <v>70</v>
      </c>
      <c r="B14" s="5" t="s">
        <v>18</v>
      </c>
      <c r="C14" s="5" t="s">
        <v>6</v>
      </c>
      <c r="D14" s="5" t="s">
        <v>71</v>
      </c>
      <c r="E14" s="6" t="s">
        <v>21</v>
      </c>
      <c r="F14" s="9" t="s">
        <v>57</v>
      </c>
      <c r="G14" s="11" t="s">
        <v>21</v>
      </c>
      <c r="H14" s="9" t="s">
        <v>76</v>
      </c>
      <c r="I14" s="8" t="s">
        <v>55</v>
      </c>
      <c r="J14" s="8" t="s">
        <v>56</v>
      </c>
      <c r="K14" s="5">
        <v>1</v>
      </c>
      <c r="L14" s="7">
        <v>10</v>
      </c>
      <c r="M14" s="7">
        <v>6</v>
      </c>
      <c r="N14" s="7" t="s">
        <v>51</v>
      </c>
      <c r="O14" s="7">
        <f t="shared" si="2"/>
        <v>96</v>
      </c>
      <c r="P14" s="7">
        <v>15</v>
      </c>
      <c r="Q14" s="7">
        <f t="shared" ref="Q14" si="7">P14*O14</f>
        <v>1440</v>
      </c>
      <c r="R14" s="10">
        <f t="shared" si="1"/>
        <v>5760</v>
      </c>
      <c r="S14" s="7" t="s">
        <v>53</v>
      </c>
      <c r="T14" s="7" t="s">
        <v>101</v>
      </c>
      <c r="U14" s="5" t="s">
        <v>72</v>
      </c>
    </row>
    <row r="15" spans="1:21" ht="38.25" x14ac:dyDescent="0.2">
      <c r="A15" s="5" t="s">
        <v>73</v>
      </c>
      <c r="B15" s="5" t="s">
        <v>18</v>
      </c>
      <c r="C15" s="5" t="s">
        <v>6</v>
      </c>
      <c r="D15" s="5" t="s">
        <v>74</v>
      </c>
      <c r="E15" s="6" t="s">
        <v>21</v>
      </c>
      <c r="F15" s="9" t="s">
        <v>57</v>
      </c>
      <c r="G15" s="11" t="s">
        <v>21</v>
      </c>
      <c r="H15" s="9" t="s">
        <v>76</v>
      </c>
      <c r="I15" s="8" t="s">
        <v>55</v>
      </c>
      <c r="J15" s="8" t="s">
        <v>56</v>
      </c>
      <c r="K15" s="5">
        <v>1</v>
      </c>
      <c r="L15" s="7">
        <v>10</v>
      </c>
      <c r="M15" s="7">
        <v>6</v>
      </c>
      <c r="N15" s="7" t="s">
        <v>51</v>
      </c>
      <c r="O15" s="7">
        <f t="shared" si="2"/>
        <v>96</v>
      </c>
      <c r="P15" s="7">
        <v>15</v>
      </c>
      <c r="Q15" s="7">
        <f t="shared" ref="Q15" si="8">P15*O15</f>
        <v>1440</v>
      </c>
      <c r="R15" s="10">
        <f t="shared" si="1"/>
        <v>5760</v>
      </c>
      <c r="S15" s="7" t="s">
        <v>53</v>
      </c>
      <c r="T15" s="7" t="s">
        <v>102</v>
      </c>
      <c r="U15" s="5" t="s">
        <v>75</v>
      </c>
    </row>
    <row r="16" spans="1:21" ht="38.25" x14ac:dyDescent="0.2">
      <c r="A16" s="12" t="s">
        <v>83</v>
      </c>
      <c r="B16" s="5" t="s">
        <v>18</v>
      </c>
      <c r="C16" s="5" t="s">
        <v>6</v>
      </c>
      <c r="D16" s="12" t="s">
        <v>78</v>
      </c>
      <c r="E16" s="13" t="s">
        <v>21</v>
      </c>
      <c r="F16" s="9" t="s">
        <v>57</v>
      </c>
      <c r="G16" s="11" t="s">
        <v>21</v>
      </c>
      <c r="H16" s="9" t="s">
        <v>76</v>
      </c>
      <c r="I16" s="8" t="s">
        <v>55</v>
      </c>
      <c r="J16" s="8" t="s">
        <v>56</v>
      </c>
      <c r="K16" s="5">
        <v>1</v>
      </c>
      <c r="L16" s="7">
        <v>10</v>
      </c>
      <c r="M16" s="7">
        <v>6</v>
      </c>
      <c r="N16" s="7" t="s">
        <v>51</v>
      </c>
      <c r="O16" s="7">
        <f t="shared" ref="O16:O21" si="9">16*M16</f>
        <v>96</v>
      </c>
      <c r="P16" s="7">
        <v>15</v>
      </c>
      <c r="Q16" s="7">
        <f t="shared" ref="Q16:Q21" si="10">P16*O16</f>
        <v>1440</v>
      </c>
      <c r="R16" s="10">
        <f t="shared" si="1"/>
        <v>5760</v>
      </c>
      <c r="S16" s="7" t="s">
        <v>53</v>
      </c>
      <c r="T16" s="7" t="s">
        <v>103</v>
      </c>
      <c r="U16" s="12" t="s">
        <v>109</v>
      </c>
    </row>
    <row r="17" spans="1:21" ht="38.25" x14ac:dyDescent="0.2">
      <c r="A17" s="12" t="s">
        <v>84</v>
      </c>
      <c r="B17" s="5" t="s">
        <v>18</v>
      </c>
      <c r="C17" s="5" t="s">
        <v>6</v>
      </c>
      <c r="D17" s="12" t="s">
        <v>79</v>
      </c>
      <c r="E17" s="13" t="s">
        <v>21</v>
      </c>
      <c r="F17" s="9" t="s">
        <v>57</v>
      </c>
      <c r="G17" s="11" t="s">
        <v>21</v>
      </c>
      <c r="H17" s="9" t="s">
        <v>76</v>
      </c>
      <c r="I17" s="8" t="s">
        <v>55</v>
      </c>
      <c r="J17" s="8" t="s">
        <v>56</v>
      </c>
      <c r="K17" s="5">
        <v>1</v>
      </c>
      <c r="L17" s="7">
        <v>10</v>
      </c>
      <c r="M17" s="7">
        <v>6</v>
      </c>
      <c r="N17" s="7" t="s">
        <v>51</v>
      </c>
      <c r="O17" s="7">
        <f t="shared" si="9"/>
        <v>96</v>
      </c>
      <c r="P17" s="7">
        <v>15</v>
      </c>
      <c r="Q17" s="7">
        <f t="shared" si="10"/>
        <v>1440</v>
      </c>
      <c r="R17" s="10">
        <f t="shared" si="1"/>
        <v>5760</v>
      </c>
      <c r="S17" s="7" t="s">
        <v>53</v>
      </c>
      <c r="T17" s="7" t="s">
        <v>104</v>
      </c>
      <c r="U17" s="12" t="s">
        <v>110</v>
      </c>
    </row>
    <row r="18" spans="1:21" ht="38.25" x14ac:dyDescent="0.2">
      <c r="A18" s="12" t="s">
        <v>85</v>
      </c>
      <c r="B18" s="5" t="s">
        <v>18</v>
      </c>
      <c r="C18" s="5" t="s">
        <v>6</v>
      </c>
      <c r="D18" s="12" t="s">
        <v>80</v>
      </c>
      <c r="E18" s="13" t="s">
        <v>21</v>
      </c>
      <c r="F18" s="9" t="s">
        <v>57</v>
      </c>
      <c r="G18" s="11" t="s">
        <v>21</v>
      </c>
      <c r="H18" s="9" t="s">
        <v>76</v>
      </c>
      <c r="I18" s="8" t="s">
        <v>55</v>
      </c>
      <c r="J18" s="8" t="s">
        <v>56</v>
      </c>
      <c r="K18" s="5">
        <v>1</v>
      </c>
      <c r="L18" s="7">
        <v>10</v>
      </c>
      <c r="M18" s="7">
        <v>6</v>
      </c>
      <c r="N18" s="7" t="s">
        <v>51</v>
      </c>
      <c r="O18" s="7">
        <f t="shared" si="9"/>
        <v>96</v>
      </c>
      <c r="P18" s="7">
        <v>15</v>
      </c>
      <c r="Q18" s="7">
        <f t="shared" si="10"/>
        <v>1440</v>
      </c>
      <c r="R18" s="10">
        <f t="shared" si="1"/>
        <v>5760</v>
      </c>
      <c r="S18" s="7" t="s">
        <v>53</v>
      </c>
      <c r="T18" s="7" t="s">
        <v>105</v>
      </c>
      <c r="U18" s="12" t="s">
        <v>111</v>
      </c>
    </row>
    <row r="19" spans="1:21" ht="38.25" x14ac:dyDescent="0.2">
      <c r="A19" s="12" t="s">
        <v>86</v>
      </c>
      <c r="B19" s="5" t="s">
        <v>18</v>
      </c>
      <c r="C19" s="5" t="s">
        <v>6</v>
      </c>
      <c r="D19" s="12" t="s">
        <v>112</v>
      </c>
      <c r="E19" s="13" t="s">
        <v>21</v>
      </c>
      <c r="F19" s="9" t="s">
        <v>57</v>
      </c>
      <c r="G19" s="11" t="s">
        <v>21</v>
      </c>
      <c r="H19" s="9" t="s">
        <v>76</v>
      </c>
      <c r="I19" s="8" t="s">
        <v>55</v>
      </c>
      <c r="J19" s="8" t="s">
        <v>56</v>
      </c>
      <c r="K19" s="5">
        <v>1</v>
      </c>
      <c r="L19" s="7">
        <v>10</v>
      </c>
      <c r="M19" s="7">
        <v>6</v>
      </c>
      <c r="N19" s="7" t="s">
        <v>51</v>
      </c>
      <c r="O19" s="7">
        <f t="shared" si="9"/>
        <v>96</v>
      </c>
      <c r="P19" s="7">
        <v>15</v>
      </c>
      <c r="Q19" s="7">
        <f t="shared" si="10"/>
        <v>1440</v>
      </c>
      <c r="R19" s="10">
        <f t="shared" si="1"/>
        <v>5760</v>
      </c>
      <c r="S19" s="7" t="s">
        <v>53</v>
      </c>
      <c r="T19" s="7" t="s">
        <v>106</v>
      </c>
      <c r="U19" s="12" t="s">
        <v>113</v>
      </c>
    </row>
    <row r="20" spans="1:21" ht="38.25" x14ac:dyDescent="0.2">
      <c r="A20" s="12" t="s">
        <v>87</v>
      </c>
      <c r="B20" s="5" t="s">
        <v>18</v>
      </c>
      <c r="C20" s="5" t="s">
        <v>6</v>
      </c>
      <c r="D20" s="12" t="s">
        <v>81</v>
      </c>
      <c r="E20" s="13" t="s">
        <v>21</v>
      </c>
      <c r="F20" s="9" t="s">
        <v>57</v>
      </c>
      <c r="G20" s="11" t="s">
        <v>21</v>
      </c>
      <c r="H20" s="9" t="s">
        <v>76</v>
      </c>
      <c r="I20" s="8" t="s">
        <v>55</v>
      </c>
      <c r="J20" s="8" t="s">
        <v>56</v>
      </c>
      <c r="K20" s="5">
        <v>1</v>
      </c>
      <c r="L20" s="7">
        <v>10</v>
      </c>
      <c r="M20" s="7">
        <v>6</v>
      </c>
      <c r="N20" s="7" t="s">
        <v>51</v>
      </c>
      <c r="O20" s="7">
        <f t="shared" si="9"/>
        <v>96</v>
      </c>
      <c r="P20" s="7">
        <v>15</v>
      </c>
      <c r="Q20" s="7">
        <f t="shared" si="10"/>
        <v>1440</v>
      </c>
      <c r="R20" s="10">
        <f t="shared" si="1"/>
        <v>5760</v>
      </c>
      <c r="S20" s="7" t="s">
        <v>53</v>
      </c>
      <c r="T20" s="7" t="s">
        <v>107</v>
      </c>
      <c r="U20" s="12" t="s">
        <v>115</v>
      </c>
    </row>
    <row r="21" spans="1:21" ht="38.25" x14ac:dyDescent="0.2">
      <c r="A21" s="12" t="s">
        <v>88</v>
      </c>
      <c r="B21" s="5" t="s">
        <v>18</v>
      </c>
      <c r="C21" s="5" t="s">
        <v>6</v>
      </c>
      <c r="D21" s="12" t="s">
        <v>82</v>
      </c>
      <c r="E21" s="13" t="s">
        <v>21</v>
      </c>
      <c r="F21" s="9" t="s">
        <v>57</v>
      </c>
      <c r="G21" s="11" t="s">
        <v>21</v>
      </c>
      <c r="H21" s="9" t="s">
        <v>76</v>
      </c>
      <c r="I21" s="8" t="s">
        <v>55</v>
      </c>
      <c r="J21" s="8" t="s">
        <v>56</v>
      </c>
      <c r="K21" s="5">
        <v>1</v>
      </c>
      <c r="L21" s="7">
        <v>10</v>
      </c>
      <c r="M21" s="7">
        <v>6</v>
      </c>
      <c r="N21" s="7" t="s">
        <v>51</v>
      </c>
      <c r="O21" s="7">
        <f t="shared" si="9"/>
        <v>96</v>
      </c>
      <c r="P21" s="7">
        <v>15</v>
      </c>
      <c r="Q21" s="7">
        <f t="shared" si="10"/>
        <v>1440</v>
      </c>
      <c r="R21" s="10">
        <f t="shared" si="1"/>
        <v>5760</v>
      </c>
      <c r="S21" s="7" t="s">
        <v>53</v>
      </c>
      <c r="T21" s="7" t="s">
        <v>108</v>
      </c>
      <c r="U21" s="12" t="s">
        <v>114</v>
      </c>
    </row>
  </sheetData>
  <autoFilter ref="A1:U2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G8" r:id="rId9"/>
    <hyperlink ref="G6" r:id="rId10"/>
    <hyperlink ref="G4" r:id="rId11"/>
    <hyperlink ref="G5" r:id="rId12"/>
    <hyperlink ref="G3" r:id="rId13"/>
    <hyperlink ref="G2" r:id="rId14"/>
    <hyperlink ref="G7" r:id="rId15"/>
    <hyperlink ref="G9" r:id="rId16"/>
    <hyperlink ref="E10" r:id="rId17"/>
    <hyperlink ref="E11" r:id="rId18"/>
    <hyperlink ref="E12" r:id="rId19"/>
    <hyperlink ref="E13" r:id="rId20"/>
    <hyperlink ref="E14" r:id="rId21"/>
    <hyperlink ref="E15" r:id="rId22"/>
    <hyperlink ref="E16" r:id="rId23"/>
    <hyperlink ref="E17" r:id="rId24"/>
    <hyperlink ref="E18" r:id="rId25"/>
    <hyperlink ref="E19" r:id="rId26"/>
    <hyperlink ref="E20" r:id="rId27"/>
    <hyperlink ref="E21" r:id="rId28"/>
    <hyperlink ref="G10" r:id="rId29"/>
    <hyperlink ref="G11" r:id="rId30"/>
    <hyperlink ref="G12" r:id="rId31"/>
    <hyperlink ref="G13" r:id="rId32"/>
    <hyperlink ref="G14" r:id="rId33"/>
    <hyperlink ref="G15" r:id="rId34"/>
    <hyperlink ref="G19" r:id="rId35"/>
    <hyperlink ref="G20" r:id="rId36"/>
    <hyperlink ref="G21" r:id="rId37"/>
    <hyperlink ref="G16" r:id="rId38"/>
    <hyperlink ref="G17" r:id="rId39"/>
    <hyperlink ref="G18" r:id="rId40"/>
  </hyperlinks>
  <pageMargins left="0.7" right="0.7" top="0.75" bottom="0.75" header="0.3" footer="0.3"/>
  <pageSetup paperSize="9" orientation="portrait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Автовокзалы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2026-02-16T06:23:41Z</dcterms:modified>
</cp:coreProperties>
</file>