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Мониторы!$A$1:$Q$13</definedName>
  </definedNames>
  <calcPr calcId="162913"/>
</workbook>
</file>

<file path=xl/calcChain.xml><?xml version="1.0" encoding="utf-8"?>
<calcChain xmlns="http://schemas.openxmlformats.org/spreadsheetml/2006/main">
  <c r="K10" i="2" l="1"/>
  <c r="M10" i="2" s="1"/>
  <c r="N10" i="2" s="1"/>
  <c r="O10" i="2" s="1"/>
  <c r="K9" i="2"/>
  <c r="M9" i="2" s="1"/>
  <c r="N9" i="2" s="1"/>
  <c r="O9" i="2" s="1"/>
  <c r="K8" i="2"/>
  <c r="M8" i="2" s="1"/>
  <c r="N8" i="2" s="1"/>
  <c r="O8" i="2" s="1"/>
  <c r="K13" i="2" l="1"/>
  <c r="M13" i="2" s="1"/>
  <c r="N13" i="2" s="1"/>
  <c r="O13" i="2" s="1"/>
  <c r="K12" i="2"/>
  <c r="M12" i="2" s="1"/>
  <c r="N12" i="2" s="1"/>
  <c r="O12" i="2" s="1"/>
  <c r="K11" i="2"/>
  <c r="M11" i="2" s="1"/>
  <c r="N11" i="2" s="1"/>
  <c r="O11" i="2" s="1"/>
  <c r="K7" i="2" l="1"/>
  <c r="M7" i="2" s="1"/>
  <c r="N7" i="2" s="1"/>
  <c r="O7" i="2" s="1"/>
  <c r="K6" i="2"/>
  <c r="M6" i="2" s="1"/>
  <c r="N6" i="2" s="1"/>
  <c r="O6" i="2" s="1"/>
  <c r="K5" i="2"/>
  <c r="M5" i="2" s="1"/>
  <c r="N5" i="2" s="1"/>
  <c r="O5" i="2" s="1"/>
  <c r="K2" i="2"/>
  <c r="M2" i="2" s="1"/>
  <c r="N2" i="2" s="1"/>
  <c r="O2" i="2" s="1"/>
  <c r="K3" i="2"/>
  <c r="M3" i="2" s="1"/>
  <c r="N3" i="2" s="1"/>
  <c r="O3" i="2" s="1"/>
  <c r="K4" i="2"/>
  <c r="M4" i="2" s="1"/>
  <c r="N4" i="2" s="1"/>
  <c r="O4" i="2" s="1"/>
</calcChain>
</file>

<file path=xl/sharedStrings.xml><?xml version="1.0" encoding="utf-8"?>
<sst xmlns="http://schemas.openxmlformats.org/spreadsheetml/2006/main" count="113" uniqueCount="35">
  <si>
    <t>Город</t>
  </si>
  <si>
    <t>Вид рекламы</t>
  </si>
  <si>
    <t>Маршруты</t>
  </si>
  <si>
    <t>Количество мониторов</t>
  </si>
  <si>
    <t>Стоимость</t>
  </si>
  <si>
    <t>Период, дней</t>
  </si>
  <si>
    <t>Фото</t>
  </si>
  <si>
    <t>Ссылка</t>
  </si>
  <si>
    <t>Ролик, сек.</t>
  </si>
  <si>
    <t>Выходов в день на 1 мониторе</t>
  </si>
  <si>
    <t>Выходов за период на всех мониторах</t>
  </si>
  <si>
    <t>Автобусы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</si>
  <si>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</si>
  <si>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</si>
  <si>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</si>
  <si>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</si>
  <si>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</si>
  <si>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</si>
  <si>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</si>
  <si>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</si>
  <si>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Пермь</t>
  </si>
  <si>
    <t>2, 13, 19, 55, 60, 80, 823</t>
  </si>
  <si>
    <t>Выходов за период на 1 мониторе</t>
  </si>
  <si>
    <r>
      <rPr>
        <sz val="10"/>
        <color rgb="FFFF0000"/>
        <rFont val="Calibri"/>
        <family val="2"/>
        <charset val="204"/>
        <scheme val="minor"/>
      </rPr>
      <t>803/689</t>
    </r>
    <r>
      <rPr>
        <sz val="10"/>
        <color theme="1"/>
        <rFont val="Calibri"/>
        <family val="2"/>
        <charset val="204"/>
        <scheme val="minor"/>
      </rPr>
      <t xml:space="preserve"> г.Пермь-г.Чайковский, </t>
    </r>
    <r>
      <rPr>
        <sz val="10"/>
        <color rgb="FFFF0000"/>
        <rFont val="Calibri"/>
        <family val="2"/>
        <charset val="204"/>
        <scheme val="minor"/>
      </rPr>
      <t>609</t>
    </r>
    <r>
      <rPr>
        <sz val="10"/>
        <color theme="1"/>
        <rFont val="Calibri"/>
        <family val="2"/>
        <charset val="204"/>
        <scheme val="minor"/>
      </rPr>
      <t xml:space="preserve"> г.Пермь-г.Кудымкар-п.Пожва, </t>
    </r>
    <r>
      <rPr>
        <sz val="10"/>
        <color rgb="FFFF0000"/>
        <rFont val="Calibri"/>
        <family val="2"/>
        <charset val="204"/>
        <scheme val="minor"/>
      </rPr>
      <t>679</t>
    </r>
    <r>
      <rPr>
        <sz val="10"/>
        <color theme="1"/>
        <rFont val="Calibri"/>
        <family val="2"/>
        <charset val="204"/>
        <scheme val="minor"/>
      </rPr>
      <t xml:space="preserve"> г.Пермь-г.Кудымкар-п.Майкор, </t>
    </r>
    <r>
      <rPr>
        <sz val="10"/>
        <color rgb="FFFF0000"/>
        <rFont val="Calibri"/>
        <family val="2"/>
        <charset val="204"/>
        <scheme val="minor"/>
      </rPr>
      <t>665</t>
    </r>
    <r>
      <rPr>
        <sz val="10"/>
        <color theme="1"/>
        <rFont val="Calibri"/>
        <family val="2"/>
        <charset val="204"/>
        <scheme val="minor"/>
      </rPr>
      <t xml:space="preserve"> г.Пермь-с.Карагай-п.Сива</t>
    </r>
  </si>
  <si>
    <t>Межгород</t>
  </si>
  <si>
    <r>
      <rPr>
        <sz val="10"/>
        <color rgb="FFFF0000"/>
        <rFont val="Calibri"/>
        <family val="2"/>
        <charset val="204"/>
        <scheme val="minor"/>
      </rPr>
      <t>109</t>
    </r>
    <r>
      <rPr>
        <sz val="10"/>
        <color theme="1"/>
        <rFont val="Calibri"/>
        <family val="2"/>
        <charset val="204"/>
        <scheme val="minor"/>
      </rPr>
      <t xml:space="preserve"> Пермь-с.Култаево, </t>
    </r>
    <r>
      <rPr>
        <sz val="10"/>
        <color rgb="FFFF0000"/>
        <rFont val="Calibri"/>
        <family val="2"/>
        <charset val="204"/>
        <scheme val="minor"/>
      </rPr>
      <t>461</t>
    </r>
    <r>
      <rPr>
        <sz val="10"/>
        <color theme="1"/>
        <rFont val="Calibri"/>
        <family val="2"/>
        <charset val="204"/>
        <scheme val="minor"/>
      </rPr>
      <t xml:space="preserve"> Пермь-д.Кичаново-Подстанция Малиновская, </t>
    </r>
    <r>
      <rPr>
        <sz val="10"/>
        <color rgb="FFFF0000"/>
        <rFont val="Calibri"/>
        <family val="2"/>
        <charset val="204"/>
        <scheme val="minor"/>
      </rPr>
      <t>169</t>
    </r>
    <r>
      <rPr>
        <sz val="10"/>
        <color theme="1"/>
        <rFont val="Calibri"/>
        <family val="2"/>
        <charset val="204"/>
        <scheme val="minor"/>
      </rPr>
      <t xml:space="preserve"> Пермь-д.Кичаново-с.Нижние Мулы, </t>
    </r>
    <r>
      <rPr>
        <sz val="10"/>
        <color rgb="FFFF0000"/>
        <rFont val="Calibri"/>
        <family val="2"/>
        <charset val="204"/>
        <scheme val="minor"/>
      </rPr>
      <t>403</t>
    </r>
    <r>
      <rPr>
        <sz val="10"/>
        <color theme="1"/>
        <rFont val="Calibri"/>
        <family val="2"/>
        <charset val="204"/>
        <scheme val="minor"/>
      </rPr>
      <t xml:space="preserve"> Пермь-д.Ванюки-д.Усть-Тары, </t>
    </r>
    <r>
      <rPr>
        <sz val="10"/>
        <color rgb="FFFF0000"/>
        <rFont val="Calibri"/>
        <family val="2"/>
        <charset val="204"/>
        <scheme val="minor"/>
      </rPr>
      <t xml:space="preserve">374 </t>
    </r>
    <r>
      <rPr>
        <sz val="10"/>
        <color theme="1"/>
        <rFont val="Calibri"/>
        <family val="2"/>
        <charset val="204"/>
        <scheme val="minor"/>
      </rPr>
      <t xml:space="preserve">Пермь - Юго-Камский «г. Пермь - п. Юго-Камский (ч/з д. Ключики), </t>
    </r>
    <r>
      <rPr>
        <sz val="10"/>
        <color rgb="FFFF0000"/>
        <rFont val="Calibri"/>
        <family val="2"/>
        <charset val="204"/>
        <scheme val="minor"/>
      </rPr>
      <t>339</t>
    </r>
    <r>
      <rPr>
        <sz val="10"/>
        <color theme="1"/>
        <rFont val="Calibri"/>
        <family val="2"/>
        <charset val="204"/>
        <scheme val="minor"/>
      </rPr>
      <t xml:space="preserve"> Пермь-курорт Усть-Качка,</t>
    </r>
    <r>
      <rPr>
        <sz val="10"/>
        <color rgb="FFFF0000"/>
        <rFont val="Calibri"/>
        <family val="2"/>
        <charset val="204"/>
        <scheme val="minor"/>
      </rPr>
      <t xml:space="preserve"> 431</t>
    </r>
    <r>
      <rPr>
        <sz val="10"/>
        <color theme="1"/>
        <rFont val="Calibri"/>
        <family val="2"/>
        <charset val="204"/>
        <scheme val="minor"/>
      </rPr>
      <t xml:space="preserve"> Пермь-п.Юго-Камский</t>
    </r>
  </si>
  <si>
    <t>6, 7, 12, 16, 18, 24, 34, 61, 65, 32, 39, 41, 44, 48, 49, 53, гармошки 58, 73, 77/78, 120</t>
  </si>
  <si>
    <t>Гармошки: 1, 14, 15, 27, 50</t>
  </si>
  <si>
    <t>3, 4, 8, 10, 11, 20, 36, 40, 45, 47, 51, 52, 56, 59О, 62, 64, 67, 71, 74, 81</t>
  </si>
  <si>
    <t>104, 106, 108, 148, 150, 206, 111, 112, 170, 530, 175, 116, 117, 118, 121, 153, 340, 341, 344, 442а, 485, 747/748</t>
  </si>
  <si>
    <t>443, 501, 532, 555, 657, 658, 648, 688, 680, 686, 706, 709, 767, 793, 801, 806, 810, 815, 822</t>
  </si>
  <si>
    <r>
      <rPr>
        <sz val="10"/>
        <color rgb="FFFF0000"/>
        <rFont val="Calibri"/>
        <family val="2"/>
        <charset val="204"/>
        <scheme val="minor"/>
      </rPr>
      <t>795</t>
    </r>
    <r>
      <rPr>
        <sz val="10"/>
        <color theme="1"/>
        <rFont val="Calibri"/>
        <family val="2"/>
        <charset val="204"/>
        <scheme val="minor"/>
      </rPr>
      <t xml:space="preserve"> Пермь - Губаха, </t>
    </r>
    <r>
      <rPr>
        <sz val="10"/>
        <color rgb="FFFF0000"/>
        <rFont val="Calibri"/>
        <family val="2"/>
        <charset val="204"/>
        <scheme val="minor"/>
      </rPr>
      <t>702</t>
    </r>
    <r>
      <rPr>
        <sz val="10"/>
        <color theme="1"/>
        <rFont val="Calibri"/>
        <family val="2"/>
        <charset val="204"/>
        <scheme val="minor"/>
      </rPr>
      <t xml:space="preserve"> Пермь- п.Ильинский, </t>
    </r>
    <r>
      <rPr>
        <sz val="10"/>
        <color rgb="FFFF0000"/>
        <rFont val="Calibri"/>
        <family val="2"/>
        <charset val="204"/>
        <scheme val="minor"/>
      </rPr>
      <t>773</t>
    </r>
    <r>
      <rPr>
        <sz val="10"/>
        <color theme="1"/>
        <rFont val="Calibri"/>
        <family val="2"/>
        <charset val="204"/>
        <scheme val="minor"/>
      </rPr>
      <t xml:space="preserve"> Пермь - Чермоз, </t>
    </r>
    <r>
      <rPr>
        <sz val="10"/>
        <color rgb="FFFF0000"/>
        <rFont val="Calibri"/>
        <family val="2"/>
        <charset val="204"/>
        <scheme val="minor"/>
      </rPr>
      <t>707</t>
    </r>
    <r>
      <rPr>
        <sz val="10"/>
        <color theme="1"/>
        <rFont val="Calibri"/>
        <family val="2"/>
        <charset val="204"/>
        <scheme val="minor"/>
      </rPr>
      <t xml:space="preserve"> п.Ильинский - с. Карагай, </t>
    </r>
    <r>
      <rPr>
        <sz val="10"/>
        <color rgb="FFFF0000"/>
        <rFont val="Calibri"/>
        <family val="2"/>
        <charset val="204"/>
        <scheme val="minor"/>
      </rPr>
      <t>757</t>
    </r>
    <r>
      <rPr>
        <sz val="10"/>
        <color theme="1"/>
        <rFont val="Calibri"/>
        <family val="2"/>
        <charset val="204"/>
        <scheme val="minor"/>
      </rPr>
      <t xml:space="preserve"> Пермь - г. Горнозаводск, </t>
    </r>
    <r>
      <rPr>
        <sz val="10"/>
        <color rgb="FFFF0000"/>
        <rFont val="Calibri"/>
        <family val="2"/>
        <charset val="204"/>
        <scheme val="minor"/>
      </rPr>
      <t>777</t>
    </r>
    <r>
      <rPr>
        <sz val="10"/>
        <color theme="1"/>
        <rFont val="Calibri"/>
        <family val="2"/>
        <charset val="204"/>
        <scheme val="minor"/>
      </rPr>
      <t xml:space="preserve"> Красновишерск -г. Соликамск, </t>
    </r>
    <r>
      <rPr>
        <sz val="10"/>
        <color rgb="FFFF0000"/>
        <rFont val="Calibri"/>
        <family val="2"/>
        <charset val="204"/>
        <scheme val="minor"/>
      </rPr>
      <t>779</t>
    </r>
    <r>
      <rPr>
        <sz val="10"/>
        <color theme="1"/>
        <rFont val="Calibri"/>
        <family val="2"/>
        <charset val="204"/>
        <scheme val="minor"/>
      </rPr>
      <t xml:space="preserve"> Ныроб - г. Соликамск</t>
    </r>
  </si>
  <si>
    <t>ЛИАЗ, Волгобас, МАЗ</t>
  </si>
  <si>
    <t>15, 20, 35, 52, 64, 66, 79</t>
  </si>
  <si>
    <t>17, 26, 28, 29, 31, 33, 35, 38, 57, 66, 70, 75, 79, 82, 83, 86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</si>
</sst>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perm/catalog" TargetMode="External"/><Relationship Id="rId13" Type="http://schemas.openxmlformats.org/officeDocument/2006/relationships/hyperlink" Target="https://disk.yandex.ru/d/M1PUOmS5oCx4YQ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ikiroutes.info/perm/catalog" TargetMode="External"/><Relationship Id="rId7" Type="http://schemas.openxmlformats.org/officeDocument/2006/relationships/hyperlink" Target="https://wikiroutes.info/perm/catalog" TargetMode="External"/><Relationship Id="rId12" Type="http://schemas.openxmlformats.org/officeDocument/2006/relationships/hyperlink" Target="https://wikiroutes.info/perm/catalog" TargetMode="External"/><Relationship Id="rId17" Type="http://schemas.openxmlformats.org/officeDocument/2006/relationships/hyperlink" Target="https://wikiroutes.info/perm/catalog" TargetMode="External"/><Relationship Id="rId2" Type="http://schemas.openxmlformats.org/officeDocument/2006/relationships/hyperlink" Target="https://wikiroutes.info/perm/catalog" TargetMode="External"/><Relationship Id="rId16" Type="http://schemas.openxmlformats.org/officeDocument/2006/relationships/hyperlink" Target="https://disk.yandex.ru/d/M1PUOmS5oCx4YQ" TargetMode="External"/><Relationship Id="rId1" Type="http://schemas.openxmlformats.org/officeDocument/2006/relationships/hyperlink" Target="https://wikiroutes.info/perm/catalog" TargetMode="External"/><Relationship Id="rId6" Type="http://schemas.openxmlformats.org/officeDocument/2006/relationships/hyperlink" Target="https://wikiroutes.info/perm/catalog" TargetMode="External"/><Relationship Id="rId11" Type="http://schemas.openxmlformats.org/officeDocument/2006/relationships/hyperlink" Target="https://disk.yandex.ru/d/M1PUOmS5oCx4YQ" TargetMode="External"/><Relationship Id="rId5" Type="http://schemas.openxmlformats.org/officeDocument/2006/relationships/hyperlink" Target="https://wikiroutes.info/perm/catalog" TargetMode="External"/><Relationship Id="rId15" Type="http://schemas.openxmlformats.org/officeDocument/2006/relationships/hyperlink" Target="https://wikiroutes.info/perm/catalog" TargetMode="External"/><Relationship Id="rId10" Type="http://schemas.openxmlformats.org/officeDocument/2006/relationships/hyperlink" Target="https://disk.yandex.ru/d/M1PUOmS5oCx4YQ" TargetMode="External"/><Relationship Id="rId4" Type="http://schemas.openxmlformats.org/officeDocument/2006/relationships/hyperlink" Target="https://wikiroutes.info/perm/catalog" TargetMode="External"/><Relationship Id="rId9" Type="http://schemas.openxmlformats.org/officeDocument/2006/relationships/hyperlink" Target="https://wikiroutes.info/perm/catalog" TargetMode="External"/><Relationship Id="rId14" Type="http://schemas.openxmlformats.org/officeDocument/2006/relationships/hyperlink" Target="https://disk.yandex.ru/d/M1PUOmS5oCx4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6.42578125" style="1" customWidth="1"/>
    <col min="4" max="4" width="15.85546875" style="1" customWidth="1"/>
    <col min="5" max="5" width="9.5703125" style="1" customWidth="1"/>
    <col min="6" max="7" width="17" style="1" customWidth="1"/>
    <col min="8" max="8" width="22.85546875" style="1" customWidth="1"/>
    <col min="9" max="9" width="23" style="1" customWidth="1"/>
    <col min="10" max="10" width="17.85546875" style="1" customWidth="1"/>
    <col min="11" max="12" width="22.42578125" style="1" customWidth="1"/>
    <col min="13" max="14" width="20" style="1" customWidth="1"/>
    <col min="15" max="15" width="13.85546875" style="2" customWidth="1"/>
    <col min="16" max="16" width="31.5703125" style="1" customWidth="1"/>
    <col min="17" max="17" width="19.42578125" style="1" customWidth="1"/>
    <col min="18" max="16384" width="9.140625" style="1"/>
  </cols>
  <sheetData>
    <row r="1" spans="1:17" ht="25.5" x14ac:dyDescent="0.25">
      <c r="A1" s="3" t="s">
        <v>0</v>
      </c>
      <c r="B1" s="3" t="s">
        <v>1</v>
      </c>
      <c r="C1" s="3" t="s">
        <v>13</v>
      </c>
      <c r="D1" s="3" t="s">
        <v>14</v>
      </c>
      <c r="E1" s="3" t="s">
        <v>6</v>
      </c>
      <c r="F1" s="3" t="s">
        <v>16</v>
      </c>
      <c r="G1" s="3" t="s">
        <v>3</v>
      </c>
      <c r="H1" s="3" t="s">
        <v>8</v>
      </c>
      <c r="I1" s="3" t="s">
        <v>12</v>
      </c>
      <c r="J1" s="3" t="s">
        <v>17</v>
      </c>
      <c r="K1" s="3" t="s">
        <v>9</v>
      </c>
      <c r="L1" s="3" t="s">
        <v>5</v>
      </c>
      <c r="M1" s="3" t="s">
        <v>22</v>
      </c>
      <c r="N1" s="3" t="s">
        <v>10</v>
      </c>
      <c r="O1" s="3" t="s">
        <v>4</v>
      </c>
      <c r="P1" s="3" t="s">
        <v>2</v>
      </c>
      <c r="Q1" s="3" t="s">
        <v>19</v>
      </c>
    </row>
    <row r="2" spans="1:17" ht="25.5" x14ac:dyDescent="0.25">
      <c r="A2" s="4" t="s">
        <v>20</v>
      </c>
      <c r="B2" s="4" t="s">
        <v>15</v>
      </c>
      <c r="C2" s="4" t="s">
        <v>11</v>
      </c>
      <c r="D2" s="4" t="s">
        <v>32</v>
      </c>
      <c r="E2" s="5" t="s">
        <v>7</v>
      </c>
      <c r="F2" s="4">
        <v>83</v>
      </c>
      <c r="G2" s="4">
        <v>166</v>
      </c>
      <c r="H2" s="4">
        <v>10</v>
      </c>
      <c r="I2" s="4">
        <v>4</v>
      </c>
      <c r="J2" s="4" t="s">
        <v>18</v>
      </c>
      <c r="K2" s="4">
        <f t="shared" ref="K2:K13" si="0">13*I2</f>
        <v>52</v>
      </c>
      <c r="L2" s="4">
        <v>15</v>
      </c>
      <c r="M2" s="4">
        <f t="shared" ref="M2:M13" si="1">L2*K2</f>
        <v>780</v>
      </c>
      <c r="N2" s="4">
        <f t="shared" ref="N2:N13" si="2">M2*F2</f>
        <v>64740</v>
      </c>
      <c r="O2" s="6">
        <f>0.035*N2*H2</f>
        <v>22659</v>
      </c>
      <c r="P2" s="7" t="s">
        <v>21</v>
      </c>
      <c r="Q2" s="5" t="s">
        <v>7</v>
      </c>
    </row>
    <row r="3" spans="1:17" ht="51" x14ac:dyDescent="0.25">
      <c r="A3" s="4" t="s">
        <v>24</v>
      </c>
      <c r="B3" s="4" t="s">
        <v>15</v>
      </c>
      <c r="C3" s="4" t="s">
        <v>11</v>
      </c>
      <c r="D3" s="4" t="s">
        <v>32</v>
      </c>
      <c r="E3" s="5" t="s">
        <v>7</v>
      </c>
      <c r="F3" s="4">
        <v>15</v>
      </c>
      <c r="G3" s="4">
        <v>30</v>
      </c>
      <c r="H3" s="4">
        <v>10</v>
      </c>
      <c r="I3" s="4">
        <v>4</v>
      </c>
      <c r="J3" s="4" t="s">
        <v>18</v>
      </c>
      <c r="K3" s="4">
        <f t="shared" si="0"/>
        <v>52</v>
      </c>
      <c r="L3" s="4">
        <v>15</v>
      </c>
      <c r="M3" s="4">
        <f t="shared" si="1"/>
        <v>780</v>
      </c>
      <c r="N3" s="4">
        <f t="shared" si="2"/>
        <v>11700</v>
      </c>
      <c r="O3" s="6">
        <f>0.05*N3*H3</f>
        <v>5850</v>
      </c>
      <c r="P3" s="7" t="s">
        <v>23</v>
      </c>
      <c r="Q3" s="5" t="s">
        <v>7</v>
      </c>
    </row>
    <row r="4" spans="1:17" ht="114.75" x14ac:dyDescent="0.25">
      <c r="A4" s="4" t="s">
        <v>24</v>
      </c>
      <c r="B4" s="4" t="s">
        <v>15</v>
      </c>
      <c r="C4" s="4" t="s">
        <v>11</v>
      </c>
      <c r="D4" s="4" t="s">
        <v>32</v>
      </c>
      <c r="E4" s="5" t="s">
        <v>7</v>
      </c>
      <c r="F4" s="4">
        <v>29</v>
      </c>
      <c r="G4" s="4">
        <v>58</v>
      </c>
      <c r="H4" s="4">
        <v>10</v>
      </c>
      <c r="I4" s="4">
        <v>4</v>
      </c>
      <c r="J4" s="4" t="s">
        <v>18</v>
      </c>
      <c r="K4" s="4">
        <f t="shared" si="0"/>
        <v>52</v>
      </c>
      <c r="L4" s="4">
        <v>15</v>
      </c>
      <c r="M4" s="4">
        <f t="shared" si="1"/>
        <v>780</v>
      </c>
      <c r="N4" s="4">
        <f t="shared" si="2"/>
        <v>22620</v>
      </c>
      <c r="O4" s="6">
        <f>0.05*N4*H4</f>
        <v>11310</v>
      </c>
      <c r="P4" s="7" t="s">
        <v>25</v>
      </c>
      <c r="Q4" s="5" t="s">
        <v>7</v>
      </c>
    </row>
    <row r="5" spans="1:17" ht="38.25" x14ac:dyDescent="0.25">
      <c r="A5" s="4" t="s">
        <v>20</v>
      </c>
      <c r="B5" s="4" t="s">
        <v>15</v>
      </c>
      <c r="C5" s="4" t="s">
        <v>11</v>
      </c>
      <c r="D5" s="4" t="s">
        <v>32</v>
      </c>
      <c r="E5" s="5" t="s">
        <v>7</v>
      </c>
      <c r="F5" s="4">
        <v>167</v>
      </c>
      <c r="G5" s="4">
        <v>334</v>
      </c>
      <c r="H5" s="4">
        <v>10</v>
      </c>
      <c r="I5" s="4">
        <v>4</v>
      </c>
      <c r="J5" s="4" t="s">
        <v>18</v>
      </c>
      <c r="K5" s="4">
        <f t="shared" si="0"/>
        <v>52</v>
      </c>
      <c r="L5" s="4">
        <v>15</v>
      </c>
      <c r="M5" s="4">
        <f t="shared" si="1"/>
        <v>780</v>
      </c>
      <c r="N5" s="4">
        <f t="shared" si="2"/>
        <v>130260</v>
      </c>
      <c r="O5" s="6">
        <f>0.05*N5*H5</f>
        <v>65130</v>
      </c>
      <c r="P5" s="7" t="s">
        <v>26</v>
      </c>
      <c r="Q5" s="5" t="s">
        <v>7</v>
      </c>
    </row>
    <row r="6" spans="1:17" ht="25.5" x14ac:dyDescent="0.25">
      <c r="A6" s="4" t="s">
        <v>20</v>
      </c>
      <c r="B6" s="4" t="s">
        <v>15</v>
      </c>
      <c r="C6" s="4" t="s">
        <v>11</v>
      </c>
      <c r="D6" s="4" t="s">
        <v>32</v>
      </c>
      <c r="E6" s="5" t="s">
        <v>7</v>
      </c>
      <c r="F6" s="4">
        <v>78</v>
      </c>
      <c r="G6" s="4">
        <v>234</v>
      </c>
      <c r="H6" s="4">
        <v>10</v>
      </c>
      <c r="I6" s="4">
        <v>2</v>
      </c>
      <c r="J6" s="4" t="s">
        <v>18</v>
      </c>
      <c r="K6" s="4">
        <f t="shared" si="0"/>
        <v>26</v>
      </c>
      <c r="L6" s="4">
        <v>30</v>
      </c>
      <c r="M6" s="4">
        <f t="shared" si="1"/>
        <v>780</v>
      </c>
      <c r="N6" s="4">
        <f t="shared" si="2"/>
        <v>60840</v>
      </c>
      <c r="O6" s="6">
        <f>0.075*N6*H6</f>
        <v>45630</v>
      </c>
      <c r="P6" s="7" t="s">
        <v>27</v>
      </c>
      <c r="Q6" s="5" t="s">
        <v>7</v>
      </c>
    </row>
    <row r="7" spans="1:17" ht="25.5" x14ac:dyDescent="0.25">
      <c r="A7" s="4" t="s">
        <v>20</v>
      </c>
      <c r="B7" s="4" t="s">
        <v>15</v>
      </c>
      <c r="C7" s="4" t="s">
        <v>11</v>
      </c>
      <c r="D7" s="4" t="s">
        <v>32</v>
      </c>
      <c r="E7" s="5" t="s">
        <v>7</v>
      </c>
      <c r="F7" s="4">
        <v>228</v>
      </c>
      <c r="G7" s="4">
        <v>456</v>
      </c>
      <c r="H7" s="4">
        <v>10</v>
      </c>
      <c r="I7" s="4">
        <v>2</v>
      </c>
      <c r="J7" s="4" t="s">
        <v>18</v>
      </c>
      <c r="K7" s="4">
        <f t="shared" si="0"/>
        <v>26</v>
      </c>
      <c r="L7" s="4">
        <v>30</v>
      </c>
      <c r="M7" s="4">
        <f t="shared" si="1"/>
        <v>780</v>
      </c>
      <c r="N7" s="4">
        <f t="shared" si="2"/>
        <v>177840</v>
      </c>
      <c r="O7" s="6">
        <f>0.05*N7*H7</f>
        <v>88920</v>
      </c>
      <c r="P7" s="7" t="s">
        <v>28</v>
      </c>
      <c r="Q7" s="5" t="s">
        <v>7</v>
      </c>
    </row>
    <row r="8" spans="1:17" ht="25.5" x14ac:dyDescent="0.25">
      <c r="A8" s="4" t="s">
        <v>20</v>
      </c>
      <c r="B8" s="4" t="s">
        <v>15</v>
      </c>
      <c r="C8" s="4" t="s">
        <v>11</v>
      </c>
      <c r="D8" s="4" t="s">
        <v>32</v>
      </c>
      <c r="E8" s="5" t="s">
        <v>7</v>
      </c>
      <c r="F8" s="4">
        <v>61</v>
      </c>
      <c r="G8" s="4">
        <v>127</v>
      </c>
      <c r="H8" s="4">
        <v>10</v>
      </c>
      <c r="I8" s="4">
        <v>2</v>
      </c>
      <c r="J8" s="4" t="s">
        <v>18</v>
      </c>
      <c r="K8" s="4">
        <f t="shared" ref="K8" si="3">13*I8</f>
        <v>26</v>
      </c>
      <c r="L8" s="4">
        <v>30</v>
      </c>
      <c r="M8" s="4">
        <f t="shared" ref="M8" si="4">L8*K8</f>
        <v>780</v>
      </c>
      <c r="N8" s="4">
        <f t="shared" ref="N8" si="5">M8*F8</f>
        <v>47580</v>
      </c>
      <c r="O8" s="6">
        <f>0.05*N8*H8</f>
        <v>23790</v>
      </c>
      <c r="P8" s="7" t="s">
        <v>33</v>
      </c>
      <c r="Q8" s="5" t="s">
        <v>7</v>
      </c>
    </row>
    <row r="9" spans="1:17" ht="25.5" x14ac:dyDescent="0.25">
      <c r="A9" s="4" t="s">
        <v>20</v>
      </c>
      <c r="B9" s="4" t="s">
        <v>15</v>
      </c>
      <c r="C9" s="4" t="s">
        <v>11</v>
      </c>
      <c r="D9" s="4" t="s">
        <v>32</v>
      </c>
      <c r="E9" s="5" t="s">
        <v>7</v>
      </c>
      <c r="F9" s="4">
        <v>30</v>
      </c>
      <c r="G9" s="4">
        <v>62</v>
      </c>
      <c r="H9" s="4">
        <v>10</v>
      </c>
      <c r="I9" s="4">
        <v>2</v>
      </c>
      <c r="J9" s="4" t="s">
        <v>18</v>
      </c>
      <c r="K9" s="4">
        <f t="shared" ref="K9" si="6">13*I9</f>
        <v>26</v>
      </c>
      <c r="L9" s="4">
        <v>30</v>
      </c>
      <c r="M9" s="4">
        <f t="shared" ref="M9" si="7">L9*K9</f>
        <v>780</v>
      </c>
      <c r="N9" s="4">
        <f t="shared" ref="N9" si="8">M9*F9</f>
        <v>23400</v>
      </c>
      <c r="O9" s="6">
        <f>0.06*N9*H9</f>
        <v>14040</v>
      </c>
      <c r="P9" s="7" t="s">
        <v>33</v>
      </c>
      <c r="Q9" s="5" t="s">
        <v>7</v>
      </c>
    </row>
    <row r="10" spans="1:17" ht="25.5" x14ac:dyDescent="0.25">
      <c r="A10" s="4" t="s">
        <v>20</v>
      </c>
      <c r="B10" s="4" t="s">
        <v>15</v>
      </c>
      <c r="C10" s="4" t="s">
        <v>11</v>
      </c>
      <c r="D10" s="4" t="s">
        <v>32</v>
      </c>
      <c r="E10" s="5" t="s">
        <v>7</v>
      </c>
      <c r="F10" s="4">
        <v>54</v>
      </c>
      <c r="G10" s="4">
        <v>54</v>
      </c>
      <c r="H10" s="4">
        <v>10</v>
      </c>
      <c r="I10" s="4">
        <v>2</v>
      </c>
      <c r="J10" s="4" t="s">
        <v>18</v>
      </c>
      <c r="K10" s="4">
        <f t="shared" ref="K10" si="9">13*I10</f>
        <v>26</v>
      </c>
      <c r="L10" s="4">
        <v>30</v>
      </c>
      <c r="M10" s="4">
        <f t="shared" ref="M10" si="10">L10*K10</f>
        <v>780</v>
      </c>
      <c r="N10" s="4">
        <f t="shared" ref="N10" si="11">M10*F10</f>
        <v>42120</v>
      </c>
      <c r="O10" s="6">
        <f>0.03*N10*H10</f>
        <v>12636</v>
      </c>
      <c r="P10" s="7" t="s">
        <v>34</v>
      </c>
      <c r="Q10" s="5" t="s">
        <v>7</v>
      </c>
    </row>
    <row r="11" spans="1:17" ht="51" x14ac:dyDescent="0.25">
      <c r="A11" s="4" t="s">
        <v>20</v>
      </c>
      <c r="B11" s="4" t="s">
        <v>15</v>
      </c>
      <c r="C11" s="4" t="s">
        <v>11</v>
      </c>
      <c r="D11" s="4" t="s">
        <v>32</v>
      </c>
      <c r="E11" s="5" t="s">
        <v>7</v>
      </c>
      <c r="F11" s="4">
        <v>107</v>
      </c>
      <c r="G11" s="4">
        <v>205</v>
      </c>
      <c r="H11" s="4">
        <v>10</v>
      </c>
      <c r="I11" s="4">
        <v>2</v>
      </c>
      <c r="J11" s="4" t="s">
        <v>18</v>
      </c>
      <c r="K11" s="4">
        <f t="shared" si="0"/>
        <v>26</v>
      </c>
      <c r="L11" s="4">
        <v>30</v>
      </c>
      <c r="M11" s="4">
        <f t="shared" si="1"/>
        <v>780</v>
      </c>
      <c r="N11" s="4">
        <f t="shared" si="2"/>
        <v>83460</v>
      </c>
      <c r="O11" s="6">
        <f>0.035*N11*H11</f>
        <v>29211.000000000004</v>
      </c>
      <c r="P11" s="7" t="s">
        <v>29</v>
      </c>
      <c r="Q11" s="5" t="s">
        <v>7</v>
      </c>
    </row>
    <row r="12" spans="1:17" ht="38.25" x14ac:dyDescent="0.25">
      <c r="A12" s="4" t="s">
        <v>20</v>
      </c>
      <c r="B12" s="4" t="s">
        <v>15</v>
      </c>
      <c r="C12" s="4" t="s">
        <v>11</v>
      </c>
      <c r="D12" s="4" t="s">
        <v>32</v>
      </c>
      <c r="E12" s="5" t="s">
        <v>7</v>
      </c>
      <c r="F12" s="4">
        <v>35</v>
      </c>
      <c r="G12" s="4">
        <v>50</v>
      </c>
      <c r="H12" s="4">
        <v>10</v>
      </c>
      <c r="I12" s="4">
        <v>2</v>
      </c>
      <c r="J12" s="4" t="s">
        <v>18</v>
      </c>
      <c r="K12" s="4">
        <f t="shared" si="0"/>
        <v>26</v>
      </c>
      <c r="L12" s="4">
        <v>30</v>
      </c>
      <c r="M12" s="4">
        <f t="shared" si="1"/>
        <v>780</v>
      </c>
      <c r="N12" s="4">
        <f t="shared" si="2"/>
        <v>27300</v>
      </c>
      <c r="O12" s="6">
        <f>0.06*N12*H12</f>
        <v>16380</v>
      </c>
      <c r="P12" s="7" t="s">
        <v>30</v>
      </c>
      <c r="Q12" s="5" t="s">
        <v>7</v>
      </c>
    </row>
    <row r="13" spans="1:17" ht="76.5" x14ac:dyDescent="0.25">
      <c r="A13" s="4" t="s">
        <v>24</v>
      </c>
      <c r="B13" s="4" t="s">
        <v>15</v>
      </c>
      <c r="C13" s="4" t="s">
        <v>11</v>
      </c>
      <c r="D13" s="4" t="s">
        <v>32</v>
      </c>
      <c r="E13" s="5" t="s">
        <v>7</v>
      </c>
      <c r="F13" s="4">
        <v>11</v>
      </c>
      <c r="G13" s="4">
        <v>22</v>
      </c>
      <c r="H13" s="4">
        <v>10</v>
      </c>
      <c r="I13" s="4">
        <v>4</v>
      </c>
      <c r="J13" s="4" t="s">
        <v>18</v>
      </c>
      <c r="K13" s="4">
        <f t="shared" si="0"/>
        <v>52</v>
      </c>
      <c r="L13" s="4">
        <v>15</v>
      </c>
      <c r="M13" s="4">
        <f t="shared" si="1"/>
        <v>780</v>
      </c>
      <c r="N13" s="4">
        <f t="shared" si="2"/>
        <v>8580</v>
      </c>
      <c r="O13" s="6">
        <f>0.06*N13*H13</f>
        <v>5148</v>
      </c>
      <c r="P13" s="7" t="s">
        <v>31</v>
      </c>
      <c r="Q13" s="5" t="s">
        <v>7</v>
      </c>
    </row>
  </sheetData>
  <autoFilter ref="A1:Q13"/>
  <hyperlinks>
    <hyperlink ref="Q4" r:id="rId1"/>
    <hyperlink ref="Q3" r:id="rId2"/>
    <hyperlink ref="Q2" r:id="rId3"/>
    <hyperlink ref="Q5" r:id="rId4"/>
    <hyperlink ref="Q6" r:id="rId5"/>
    <hyperlink ref="Q7" r:id="rId6"/>
    <hyperlink ref="Q11" r:id="rId7"/>
    <hyperlink ref="Q12" r:id="rId8"/>
    <hyperlink ref="Q13" r:id="rId9"/>
    <hyperlink ref="E2" r:id="rId10"/>
    <hyperlink ref="E3:E13" r:id="rId11" display="Ссылка"/>
    <hyperlink ref="Q8" r:id="rId12"/>
    <hyperlink ref="E8" r:id="rId13"/>
    <hyperlink ref="E9" r:id="rId14"/>
    <hyperlink ref="Q9" r:id="rId15"/>
    <hyperlink ref="E10" r:id="rId16"/>
    <hyperlink ref="Q10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2026-02-12T15:46:44Z</dcterms:modified>
</cp:coreProperties>
</file>